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0" windowWidth="11760" windowHeight="9120"/>
  </bookViews>
  <sheets>
    <sheet name="Munka1" sheetId="1" r:id="rId1"/>
    <sheet name="Munka2" sheetId="2" r:id="rId2"/>
    <sheet name="Munka3" sheetId="3" r:id="rId3"/>
  </sheets>
  <calcPr calcId="162913"/>
</workbook>
</file>

<file path=xl/calcChain.xml><?xml version="1.0" encoding="utf-8"?>
<calcChain xmlns="http://schemas.openxmlformats.org/spreadsheetml/2006/main">
  <c r="J10" i="1"/>
  <c r="K10"/>
  <c r="I19"/>
  <c r="J18"/>
  <c r="K18"/>
  <c r="J34"/>
  <c r="K34"/>
  <c r="I14"/>
  <c r="I22"/>
  <c r="I26"/>
  <c r="I41"/>
  <c r="J31"/>
  <c r="K31"/>
  <c r="J32"/>
  <c r="K32"/>
  <c r="J33"/>
  <c r="K33"/>
  <c r="J35"/>
  <c r="K35"/>
  <c r="J36"/>
  <c r="K36"/>
  <c r="J38"/>
  <c r="K38"/>
  <c r="J15"/>
  <c r="K15"/>
  <c r="J11"/>
  <c r="J12"/>
  <c r="K12"/>
  <c r="J13"/>
  <c r="K13"/>
  <c r="J30"/>
  <c r="K30"/>
  <c r="J20"/>
  <c r="K25"/>
  <c r="K24"/>
  <c r="J21"/>
  <c r="K21"/>
  <c r="J17"/>
  <c r="K17"/>
  <c r="J16"/>
  <c r="K16"/>
  <c r="K19"/>
  <c r="I28"/>
  <c r="K41"/>
  <c r="J19"/>
  <c r="J41"/>
  <c r="J26"/>
  <c r="K23"/>
  <c r="K26"/>
  <c r="J22"/>
  <c r="K20"/>
  <c r="K22"/>
  <c r="J14"/>
  <c r="K11"/>
  <c r="K14"/>
  <c r="K28"/>
  <c r="J28"/>
</calcChain>
</file>

<file path=xl/sharedStrings.xml><?xml version="1.0" encoding="utf-8"?>
<sst xmlns="http://schemas.openxmlformats.org/spreadsheetml/2006/main" count="74" uniqueCount="63">
  <si>
    <t>Megnevezés</t>
  </si>
  <si>
    <t>BEVÉTELEK</t>
  </si>
  <si>
    <t>KIADÁSOK</t>
  </si>
  <si>
    <t>Költségvetési létszámkeret</t>
  </si>
  <si>
    <t>Személyi juttatások</t>
  </si>
  <si>
    <t>Munkaadókat terhelő járulékok</t>
  </si>
  <si>
    <t>Dologi kiadások</t>
  </si>
  <si>
    <t>Beruházások</t>
  </si>
  <si>
    <t>Felújítások</t>
  </si>
  <si>
    <t>Adott kölcsönök</t>
  </si>
  <si>
    <t xml:space="preserve">Kiadások összesen </t>
  </si>
  <si>
    <t xml:space="preserve">Bevételek összesen </t>
  </si>
  <si>
    <t>1.</t>
  </si>
  <si>
    <t>2.</t>
  </si>
  <si>
    <t>3.</t>
  </si>
  <si>
    <t>Sor-sz.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</si>
  <si>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</si>
  <si>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</si>
  <si>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</si>
  <si>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</si>
  <si>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</si>
  <si>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</si>
  <si>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</si>
  <si>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</si>
  <si>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</si>
  <si>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</si>
  <si>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</si>
  <si>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Működési célú pénzeszköz átadás ÁHT-n kívülre</t>
  </si>
  <si>
    <t>Közfoglalkoztatotti létszám</t>
  </si>
  <si>
    <t xml:space="preserve">           egyéb közfoglalkoztatott</t>
  </si>
  <si>
    <t xml:space="preserve">Ellátottak pénzbeli juttatásai </t>
  </si>
  <si>
    <t>Tartalék</t>
  </si>
  <si>
    <t>Helyi önkorm. működésének általános támogatása</t>
  </si>
  <si>
    <t>Települési önk. szoc. és gyermekjól. fel. támogatása</t>
  </si>
  <si>
    <t>Vagyoni típusú adók /építményadó/</t>
  </si>
  <si>
    <t>Értékesítési és forgalmi adók /iparűzési adó, kés.pótl./</t>
  </si>
  <si>
    <t>Gépjárműadó 40 %</t>
  </si>
  <si>
    <t>Közhatalmi bevételek</t>
  </si>
  <si>
    <t xml:space="preserve">Önkormányzatok működési támogatása </t>
  </si>
  <si>
    <r>
      <t xml:space="preserve">Egyéb működési bevételek </t>
    </r>
    <r>
      <rPr>
        <sz val="8"/>
        <rFont val="Arial"/>
        <family val="2"/>
        <charset val="238"/>
      </rPr>
      <t>/szemétszáll.díj, bérleti díj/</t>
    </r>
  </si>
  <si>
    <r>
      <t xml:space="preserve">Egyéb működési célú áttvett pénzeszközök </t>
    </r>
    <r>
      <rPr>
        <sz val="8"/>
        <rFont val="Arial"/>
        <family val="2"/>
        <charset val="238"/>
      </rPr>
      <t>/közfogl./</t>
    </r>
  </si>
  <si>
    <t xml:space="preserve">Egyéb működési bevételek </t>
  </si>
  <si>
    <r>
      <t xml:space="preserve">Egyéb felhalmozási támogatások </t>
    </r>
    <r>
      <rPr>
        <sz val="8"/>
        <rFont val="Arial"/>
        <family val="2"/>
        <charset val="238"/>
      </rPr>
      <t>/pályázatok/</t>
    </r>
  </si>
  <si>
    <t>Felhalmozási célú támogatási kölcsön visszatérülés</t>
  </si>
  <si>
    <t>Felhalmozási bevételek</t>
  </si>
  <si>
    <r>
      <t>Előző évi maradvány /</t>
    </r>
    <r>
      <rPr>
        <sz val="8"/>
        <rFont val="Arial"/>
        <family val="2"/>
        <charset val="238"/>
      </rPr>
      <t>pénzmaradvány/</t>
    </r>
  </si>
  <si>
    <t>15.</t>
  </si>
  <si>
    <t>16.</t>
  </si>
  <si>
    <t>Könyvtári, közművelődési feladatok támogatása</t>
  </si>
  <si>
    <t>2018. évi előirányzat</t>
  </si>
  <si>
    <t>Települési önk.szoc.feladatinak egyéb támogatása</t>
  </si>
  <si>
    <t>Tárgyi eszköz értékesítés</t>
  </si>
  <si>
    <t>2019. évi előirányzat</t>
  </si>
  <si>
    <t>Adatok: Ft-ban</t>
  </si>
  <si>
    <t>Támogatás értékű működési kiadás ÁHT-n belülre</t>
  </si>
  <si>
    <t>17.</t>
  </si>
  <si>
    <t>18.</t>
  </si>
  <si>
    <r>
      <t xml:space="preserve">ÁHT-n belüli megelőlegezések visszaviz. </t>
    </r>
    <r>
      <rPr>
        <sz val="8"/>
        <rFont val="Arial"/>
        <family val="2"/>
        <charset val="238"/>
      </rPr>
      <t>/állami előleg/</t>
    </r>
  </si>
  <si>
    <t>5. melléklet</t>
  </si>
  <si>
    <t>Pötréte Községi Önkormányzat 2018-2019-2020. évi bevételei és kiadásai</t>
  </si>
  <si>
    <t>2020. évi előirányzat</t>
  </si>
  <si>
    <t>Késedelmi pótlék</t>
  </si>
  <si>
    <t>1/2018. (II. 23.) költségvetési rendelethez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</si>
</sst>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12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b/>
      <sz val="10"/>
      <name val="Arial"/>
      <charset val="238"/>
    </font>
    <font>
      <sz val="10"/>
      <name val="Arial"/>
      <charset val="238"/>
    </font>
    <font>
      <b/>
      <i/>
      <sz val="10"/>
      <name val="Arial"/>
      <family val="2"/>
      <charset val="238"/>
    </font>
    <font>
      <b/>
      <i/>
      <sz val="12"/>
      <name val="Arial"/>
      <family val="2"/>
      <charset val="238"/>
    </font>
    <font>
      <sz val="9"/>
      <name val="Arial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/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/>
    <xf numFmtId="49" fontId="8" fillId="0" borderId="1" xfId="0" applyNumberFormat="1" applyFont="1" applyBorder="1" applyAlignment="1">
      <alignment horizontal="left"/>
    </xf>
    <xf numFmtId="49" fontId="8" fillId="0" borderId="1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/>
    </xf>
    <xf numFmtId="3" fontId="6" fillId="0" borderId="1" xfId="1" applyNumberFormat="1" applyFont="1" applyBorder="1" applyAlignment="1">
      <alignment horizontal="right"/>
    </xf>
    <xf numFmtId="3" fontId="7" fillId="0" borderId="1" xfId="1" applyNumberFormat="1" applyFont="1" applyBorder="1" applyAlignment="1">
      <alignment horizontal="right"/>
    </xf>
    <xf numFmtId="3" fontId="8" fillId="0" borderId="1" xfId="1" applyNumberFormat="1" applyFont="1" applyBorder="1" applyAlignment="1">
      <alignment horizontal="right"/>
    </xf>
    <xf numFmtId="3" fontId="4" fillId="0" borderId="1" xfId="1" applyNumberFormat="1" applyFont="1" applyBorder="1" applyAlignment="1">
      <alignment horizontal="right"/>
    </xf>
    <xf numFmtId="0" fontId="0" fillId="0" borderId="1" xfId="0" applyBorder="1"/>
    <xf numFmtId="3" fontId="0" fillId="0" borderId="1" xfId="0" applyNumberForma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4" fillId="0" borderId="1" xfId="0" applyNumberFormat="1" applyFont="1" applyBorder="1" applyAlignment="1">
      <alignment horizontal="right"/>
    </xf>
    <xf numFmtId="0" fontId="11" fillId="0" borderId="0" xfId="0" applyFont="1" applyBorder="1" applyAlignment="1">
      <alignment horizontal="center"/>
    </xf>
    <xf numFmtId="3" fontId="7" fillId="0" borderId="1" xfId="0" applyNumberFormat="1" applyFont="1" applyBorder="1"/>
    <xf numFmtId="3" fontId="6" fillId="0" borderId="1" xfId="1" applyNumberFormat="1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5" fillId="0" borderId="1" xfId="0" applyFont="1" applyBorder="1" applyAlignment="1"/>
    <xf numFmtId="0" fontId="6" fillId="0" borderId="1" xfId="0" applyFont="1" applyBorder="1" applyAlignment="1"/>
    <xf numFmtId="0" fontId="8" fillId="0" borderId="1" xfId="0" applyFont="1" applyBorder="1" applyAlignment="1">
      <alignment horizontal="left"/>
    </xf>
    <xf numFmtId="3" fontId="7" fillId="0" borderId="1" xfId="1" applyNumberFormat="1" applyFont="1" applyBorder="1" applyAlignment="1">
      <alignment horizontal="right"/>
    </xf>
    <xf numFmtId="3" fontId="8" fillId="0" borderId="1" xfId="1" applyNumberFormat="1" applyFont="1" applyBorder="1" applyAlignment="1">
      <alignment horizontal="right"/>
    </xf>
    <xf numFmtId="3" fontId="6" fillId="0" borderId="1" xfId="1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4"/>
  <sheetViews>
    <sheetView tabSelected="1" zoomScaleNormal="100" workbookViewId="0">
      <selection activeCell="Q8" sqref="Q8"/>
    </sheetView>
  </sheetViews>
  <sheetFormatPr defaultRowHeight="12.75"/>
  <cols>
    <col min="1" max="1" width="7.5703125" customWidth="1"/>
    <col min="4" max="4" width="27.7109375" customWidth="1"/>
    <col min="5" max="5" width="9.140625" hidden="1" customWidth="1"/>
    <col min="6" max="6" width="5.5703125" hidden="1" customWidth="1"/>
    <col min="7" max="7" width="8.28515625" hidden="1" customWidth="1"/>
    <col min="8" max="8" width="9.140625" hidden="1" customWidth="1"/>
    <col min="9" max="10" width="11.28515625" customWidth="1"/>
    <col min="11" max="11" width="11.42578125" customWidth="1"/>
  </cols>
  <sheetData>
    <row r="1" spans="1:11" ht="16.5" customHeight="1">
      <c r="A1" s="31" t="s">
        <v>58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3" spans="1:11" ht="15.75" customHeight="1">
      <c r="A3" s="34" t="s">
        <v>62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6.5" customHeight="1">
      <c r="A4" s="34" t="s">
        <v>59</v>
      </c>
      <c r="B4" s="34"/>
      <c r="C4" s="34"/>
      <c r="D4" s="34"/>
      <c r="E4" s="34"/>
      <c r="F4" s="34"/>
      <c r="G4" s="34"/>
      <c r="H4" s="34"/>
      <c r="I4" s="34"/>
      <c r="J4" s="34"/>
      <c r="K4" s="34"/>
    </row>
    <row r="5" spans="1:11">
      <c r="C5" s="1"/>
      <c r="D5" s="1"/>
    </row>
    <row r="6" spans="1:11">
      <c r="E6" s="33"/>
      <c r="F6" s="33"/>
      <c r="G6" s="17"/>
      <c r="I6" s="39" t="s">
        <v>53</v>
      </c>
      <c r="J6" s="39"/>
      <c r="K6" s="39"/>
    </row>
    <row r="7" spans="1:11" ht="12.75" customHeight="1">
      <c r="A7" s="32" t="s">
        <v>15</v>
      </c>
      <c r="B7" s="35" t="s">
        <v>0</v>
      </c>
      <c r="C7" s="35"/>
      <c r="D7" s="35"/>
      <c r="E7" s="32"/>
      <c r="F7" s="32"/>
      <c r="G7" s="32"/>
      <c r="H7" s="32"/>
      <c r="I7" s="36" t="s">
        <v>49</v>
      </c>
      <c r="J7" s="36" t="s">
        <v>52</v>
      </c>
      <c r="K7" s="36" t="s">
        <v>60</v>
      </c>
    </row>
    <row r="8" spans="1:11" ht="21.75" customHeight="1">
      <c r="A8" s="32"/>
      <c r="B8" s="35"/>
      <c r="C8" s="35"/>
      <c r="D8" s="35"/>
      <c r="E8" s="32"/>
      <c r="F8" s="32"/>
      <c r="G8" s="32"/>
      <c r="H8" s="32"/>
      <c r="I8" s="37"/>
      <c r="J8" s="37"/>
      <c r="K8" s="37"/>
    </row>
    <row r="9" spans="1:11" ht="16.5" customHeight="1">
      <c r="A9" s="23" t="s">
        <v>1</v>
      </c>
      <c r="B9" s="20"/>
      <c r="C9" s="20"/>
      <c r="D9" s="20"/>
      <c r="E9" s="40"/>
      <c r="F9" s="40"/>
      <c r="G9" s="3"/>
      <c r="H9" s="3"/>
      <c r="I9" s="13"/>
      <c r="J9" s="13"/>
      <c r="K9" s="13"/>
    </row>
    <row r="10" spans="1:11" ht="12.75" customHeight="1">
      <c r="A10" s="8" t="s">
        <v>12</v>
      </c>
      <c r="B10" s="20" t="s">
        <v>32</v>
      </c>
      <c r="C10" s="20"/>
      <c r="D10" s="20"/>
      <c r="E10" s="19"/>
      <c r="F10" s="19"/>
      <c r="G10" s="9"/>
      <c r="H10" s="9"/>
      <c r="I10" s="14">
        <v>9001638</v>
      </c>
      <c r="J10" s="14">
        <f>SUM(I10)*101.5%</f>
        <v>9136662.5699999984</v>
      </c>
      <c r="K10" s="14">
        <f>J10*101.5%</f>
        <v>9273712.5085499976</v>
      </c>
    </row>
    <row r="11" spans="1:11" s="2" customFormat="1">
      <c r="A11" s="8" t="s">
        <v>13</v>
      </c>
      <c r="B11" s="20" t="s">
        <v>33</v>
      </c>
      <c r="C11" s="20"/>
      <c r="D11" s="20"/>
      <c r="E11" s="19"/>
      <c r="F11" s="19"/>
      <c r="G11" s="9"/>
      <c r="H11" s="9"/>
      <c r="I11" s="14">
        <v>3100000</v>
      </c>
      <c r="J11" s="14">
        <f>SUM(H11:I11)*101.5%</f>
        <v>3146499.9999999995</v>
      </c>
      <c r="K11" s="14">
        <f>J11*101.5%</f>
        <v>3193697.4999999991</v>
      </c>
    </row>
    <row r="12" spans="1:11" s="2" customFormat="1">
      <c r="A12" s="8" t="s">
        <v>14</v>
      </c>
      <c r="B12" s="24" t="s">
        <v>50</v>
      </c>
      <c r="C12" s="20"/>
      <c r="D12" s="20"/>
      <c r="E12" s="19"/>
      <c r="F12" s="19"/>
      <c r="G12" s="9"/>
      <c r="H12" s="9"/>
      <c r="I12" s="14">
        <v>1252000</v>
      </c>
      <c r="J12" s="14">
        <f>SUM(H12:I12)*101.5%</f>
        <v>1270779.9999999998</v>
      </c>
      <c r="K12" s="14">
        <f>J12*101.5%</f>
        <v>1289841.6999999997</v>
      </c>
    </row>
    <row r="13" spans="1:11" s="2" customFormat="1">
      <c r="A13" s="8" t="s">
        <v>16</v>
      </c>
      <c r="B13" s="20" t="s">
        <v>48</v>
      </c>
      <c r="C13" s="20"/>
      <c r="D13" s="20"/>
      <c r="E13" s="19"/>
      <c r="F13" s="19"/>
      <c r="G13" s="9"/>
      <c r="H13" s="9"/>
      <c r="I13" s="14">
        <v>1800000</v>
      </c>
      <c r="J13" s="14">
        <f>SUM(H13:I13)*101.5%</f>
        <v>1826999.9999999998</v>
      </c>
      <c r="K13" s="14">
        <f>J13*101.5%</f>
        <v>1854404.9999999995</v>
      </c>
    </row>
    <row r="14" spans="1:11" s="2" customFormat="1">
      <c r="A14" s="8" t="s">
        <v>17</v>
      </c>
      <c r="B14" s="22" t="s">
        <v>38</v>
      </c>
      <c r="C14" s="20"/>
      <c r="D14" s="20"/>
      <c r="E14" s="28"/>
      <c r="F14" s="28"/>
      <c r="G14" s="10"/>
      <c r="H14" s="10"/>
      <c r="I14" s="15">
        <f>SUM(I10:I13)</f>
        <v>15153638</v>
      </c>
      <c r="J14" s="15">
        <f>SUM(J10:J13)</f>
        <v>15380942.569999998</v>
      </c>
      <c r="K14" s="15">
        <f>SUM(K10:K13)</f>
        <v>15611656.708549995</v>
      </c>
    </row>
    <row r="15" spans="1:11" s="2" customFormat="1">
      <c r="A15" s="8" t="s">
        <v>18</v>
      </c>
      <c r="B15" s="20" t="s">
        <v>34</v>
      </c>
      <c r="C15" s="20"/>
      <c r="D15" s="20"/>
      <c r="E15" s="19"/>
      <c r="F15" s="19"/>
      <c r="G15" s="9"/>
      <c r="H15" s="9"/>
      <c r="I15" s="14">
        <v>2450000</v>
      </c>
      <c r="J15" s="14">
        <f>SUM(H15:I15)*101.5%</f>
        <v>2486749.9999999995</v>
      </c>
      <c r="K15" s="14">
        <f>J15*101.5%</f>
        <v>2524051.2499999991</v>
      </c>
    </row>
    <row r="16" spans="1:11" s="2" customFormat="1" ht="12.75" customHeight="1">
      <c r="A16" s="8" t="s">
        <v>19</v>
      </c>
      <c r="B16" s="20" t="s">
        <v>35</v>
      </c>
      <c r="C16" s="20"/>
      <c r="D16" s="20"/>
      <c r="E16" s="28"/>
      <c r="F16" s="28"/>
      <c r="G16" s="12"/>
      <c r="H16" s="12"/>
      <c r="I16" s="14">
        <v>8900000</v>
      </c>
      <c r="J16" s="14">
        <f>SUM(H16:I16)*101.5%</f>
        <v>9033500</v>
      </c>
      <c r="K16" s="14">
        <f>J16*101.5%</f>
        <v>9169002.5</v>
      </c>
    </row>
    <row r="17" spans="1:11">
      <c r="A17" s="8" t="s">
        <v>20</v>
      </c>
      <c r="B17" s="20" t="s">
        <v>36</v>
      </c>
      <c r="C17" s="20"/>
      <c r="D17" s="20"/>
      <c r="E17" s="19"/>
      <c r="F17" s="19"/>
      <c r="G17" s="9"/>
      <c r="H17" s="9"/>
      <c r="I17" s="14">
        <v>2080000</v>
      </c>
      <c r="J17" s="14">
        <f>SUM(H17:I17)*101.5%</f>
        <v>2111200</v>
      </c>
      <c r="K17" s="14">
        <f>J17*101.5%</f>
        <v>2142868</v>
      </c>
    </row>
    <row r="18" spans="1:11">
      <c r="A18" s="8" t="s">
        <v>21</v>
      </c>
      <c r="B18" s="38" t="s">
        <v>61</v>
      </c>
      <c r="C18" s="20"/>
      <c r="D18" s="20"/>
      <c r="E18" s="19"/>
      <c r="F18" s="19"/>
      <c r="G18" s="9"/>
      <c r="H18" s="9"/>
      <c r="I18" s="14">
        <v>720000</v>
      </c>
      <c r="J18" s="14">
        <f>SUM(H18:I18)*101.5%</f>
        <v>730799.99999999988</v>
      </c>
      <c r="K18" s="14">
        <f>J18*101.5%</f>
        <v>741761.99999999977</v>
      </c>
    </row>
    <row r="19" spans="1:11">
      <c r="A19" s="8" t="s">
        <v>22</v>
      </c>
      <c r="B19" s="22" t="s">
        <v>37</v>
      </c>
      <c r="C19" s="22"/>
      <c r="D19" s="22"/>
      <c r="E19" s="19"/>
      <c r="F19" s="19"/>
      <c r="G19" s="10"/>
      <c r="H19" s="10"/>
      <c r="I19" s="15">
        <f>SUM(I15:I18)</f>
        <v>14150000</v>
      </c>
      <c r="J19" s="15">
        <f>SUM(J15:J18)</f>
        <v>14362250</v>
      </c>
      <c r="K19" s="15">
        <f>SUM(K15:K18)</f>
        <v>14577683.75</v>
      </c>
    </row>
    <row r="20" spans="1:11" s="2" customFormat="1">
      <c r="A20" s="8" t="s">
        <v>23</v>
      </c>
      <c r="B20" s="20" t="s">
        <v>39</v>
      </c>
      <c r="C20" s="20"/>
      <c r="D20" s="20"/>
      <c r="E20" s="28"/>
      <c r="F20" s="28"/>
      <c r="G20" s="12"/>
      <c r="H20" s="12"/>
      <c r="I20" s="14">
        <v>17316000</v>
      </c>
      <c r="J20" s="14">
        <f>SUM(H20:I20)*101.5%</f>
        <v>17575740</v>
      </c>
      <c r="K20" s="14">
        <f>J20*101.5%</f>
        <v>17839376.099999998</v>
      </c>
    </row>
    <row r="21" spans="1:11">
      <c r="A21" s="8" t="s">
        <v>24</v>
      </c>
      <c r="B21" s="20" t="s">
        <v>40</v>
      </c>
      <c r="C21" s="20"/>
      <c r="D21" s="20"/>
      <c r="E21" s="19"/>
      <c r="F21" s="19"/>
      <c r="G21" s="9"/>
      <c r="H21" s="9"/>
      <c r="I21" s="14">
        <v>5374000</v>
      </c>
      <c r="J21" s="14">
        <f>SUM(H21:I21)*101.5%</f>
        <v>5454609.9999999991</v>
      </c>
      <c r="K21" s="14">
        <f>J21*101.5%</f>
        <v>5536429.1499999985</v>
      </c>
    </row>
    <row r="22" spans="1:11">
      <c r="A22" s="8" t="s">
        <v>25</v>
      </c>
      <c r="B22" s="22" t="s">
        <v>41</v>
      </c>
      <c r="C22" s="20"/>
      <c r="D22" s="20"/>
      <c r="E22" s="19"/>
      <c r="F22" s="19"/>
      <c r="G22" s="10"/>
      <c r="H22" s="10"/>
      <c r="I22" s="15">
        <f>SUM(I20:I21)</f>
        <v>22690000</v>
      </c>
      <c r="J22" s="15">
        <f>SUM(J20:J21)</f>
        <v>23030350</v>
      </c>
      <c r="K22" s="15">
        <f>SUM(K20:K21)</f>
        <v>23375805.249999996</v>
      </c>
    </row>
    <row r="23" spans="1:11">
      <c r="A23" s="8" t="s">
        <v>26</v>
      </c>
      <c r="B23" s="20" t="s">
        <v>42</v>
      </c>
      <c r="C23" s="20"/>
      <c r="D23" s="20"/>
      <c r="E23" s="19"/>
      <c r="F23" s="19"/>
      <c r="G23" s="9"/>
      <c r="H23" s="9"/>
      <c r="I23" s="14">
        <v>43250000</v>
      </c>
      <c r="J23" s="14">
        <v>28000000</v>
      </c>
      <c r="K23" s="14">
        <f>J23*101.5%</f>
        <v>28419999.999999996</v>
      </c>
    </row>
    <row r="24" spans="1:11">
      <c r="A24" s="8" t="s">
        <v>46</v>
      </c>
      <c r="B24" s="24" t="s">
        <v>51</v>
      </c>
      <c r="C24" s="20"/>
      <c r="D24" s="20"/>
      <c r="E24" s="19"/>
      <c r="F24" s="19"/>
      <c r="G24" s="9"/>
      <c r="H24" s="9"/>
      <c r="I24" s="14">
        <v>14923000</v>
      </c>
      <c r="J24" s="14">
        <v>13473795</v>
      </c>
      <c r="K24" s="14">
        <f>J24*101.5%</f>
        <v>13675901.924999999</v>
      </c>
    </row>
    <row r="25" spans="1:11" s="2" customFormat="1">
      <c r="A25" s="8" t="s">
        <v>47</v>
      </c>
      <c r="B25" s="20" t="s">
        <v>43</v>
      </c>
      <c r="C25" s="20"/>
      <c r="D25" s="20"/>
      <c r="E25" s="28"/>
      <c r="F25" s="28"/>
      <c r="G25" s="12"/>
      <c r="H25" s="12"/>
      <c r="I25" s="14">
        <v>1067000</v>
      </c>
      <c r="J25" s="14">
        <v>1000000</v>
      </c>
      <c r="K25" s="14">
        <f>J25*101.5%</f>
        <v>1014999.9999999999</v>
      </c>
    </row>
    <row r="26" spans="1:11">
      <c r="A26" s="8" t="s">
        <v>55</v>
      </c>
      <c r="B26" s="22" t="s">
        <v>44</v>
      </c>
      <c r="C26" s="20"/>
      <c r="D26" s="20"/>
      <c r="E26" s="19"/>
      <c r="F26" s="19"/>
      <c r="G26" s="10"/>
      <c r="H26" s="10"/>
      <c r="I26" s="15">
        <f>SUM(I23:I25)</f>
        <v>59240000</v>
      </c>
      <c r="J26" s="15">
        <f>SUM(J23:J25)</f>
        <v>42473795</v>
      </c>
      <c r="K26" s="15">
        <f>SUM(K23:K25)</f>
        <v>43110901.924999997</v>
      </c>
    </row>
    <row r="27" spans="1:11" s="2" customFormat="1">
      <c r="A27" s="8" t="s">
        <v>56</v>
      </c>
      <c r="B27" s="20" t="s">
        <v>45</v>
      </c>
      <c r="C27" s="20"/>
      <c r="D27" s="20"/>
      <c r="E27" s="19"/>
      <c r="F27" s="19"/>
      <c r="G27" s="10"/>
      <c r="H27" s="10"/>
      <c r="I27" s="15">
        <v>15916069</v>
      </c>
      <c r="J27" s="15"/>
      <c r="K27" s="15"/>
    </row>
    <row r="28" spans="1:11" ht="18.75" customHeight="1">
      <c r="A28" s="6"/>
      <c r="B28" s="27" t="s">
        <v>11</v>
      </c>
      <c r="C28" s="27"/>
      <c r="D28" s="27"/>
      <c r="E28" s="29"/>
      <c r="F28" s="29"/>
      <c r="G28" s="11"/>
      <c r="H28" s="11"/>
      <c r="I28" s="18">
        <f>SUM(I27,I26,I22,I19,I14)</f>
        <v>127149707</v>
      </c>
      <c r="J28" s="18">
        <f>SUM(J27,J26,J22,J19,J14)</f>
        <v>95247337.569999993</v>
      </c>
      <c r="K28" s="18">
        <f>SUM(K27,K26,K22,K19,K14)</f>
        <v>96676047.633549988</v>
      </c>
    </row>
    <row r="29" spans="1:11">
      <c r="A29" s="25" t="s">
        <v>2</v>
      </c>
      <c r="B29" s="26"/>
      <c r="C29" s="26"/>
      <c r="D29" s="26"/>
      <c r="E29" s="19"/>
      <c r="F29" s="19"/>
      <c r="G29" s="9"/>
      <c r="H29" s="9"/>
      <c r="I29" s="13"/>
      <c r="J29" s="13"/>
      <c r="K29" s="13"/>
    </row>
    <row r="30" spans="1:11" s="2" customFormat="1">
      <c r="A30" s="4" t="s">
        <v>12</v>
      </c>
      <c r="B30" s="20" t="s">
        <v>4</v>
      </c>
      <c r="C30" s="20"/>
      <c r="D30" s="20"/>
      <c r="E30" s="19"/>
      <c r="F30" s="19"/>
      <c r="G30" s="9"/>
      <c r="H30" s="9"/>
      <c r="I30" s="16">
        <v>12585000</v>
      </c>
      <c r="J30" s="16">
        <f t="shared" ref="J30:J36" si="0">SUM(H30:I30)*101.5%</f>
        <v>12773774.999999998</v>
      </c>
      <c r="K30" s="16">
        <f>J30*101.5%</f>
        <v>12965381.624999996</v>
      </c>
    </row>
    <row r="31" spans="1:11">
      <c r="A31" s="4" t="s">
        <v>13</v>
      </c>
      <c r="B31" s="20" t="s">
        <v>5</v>
      </c>
      <c r="C31" s="20"/>
      <c r="D31" s="20"/>
      <c r="E31" s="19"/>
      <c r="F31" s="19"/>
      <c r="G31" s="9"/>
      <c r="H31" s="9"/>
      <c r="I31" s="16">
        <v>1955000</v>
      </c>
      <c r="J31" s="16">
        <f t="shared" si="0"/>
        <v>1984324.9999999998</v>
      </c>
      <c r="K31" s="16">
        <f t="shared" ref="K31:K38" si="1">J31*101.5%</f>
        <v>2014089.8749999995</v>
      </c>
    </row>
    <row r="32" spans="1:11">
      <c r="A32" s="4" t="s">
        <v>14</v>
      </c>
      <c r="B32" s="20" t="s">
        <v>6</v>
      </c>
      <c r="C32" s="20"/>
      <c r="D32" s="20"/>
      <c r="E32" s="19"/>
      <c r="F32" s="19"/>
      <c r="G32" s="9"/>
      <c r="H32" s="9"/>
      <c r="I32" s="16">
        <v>26585000</v>
      </c>
      <c r="J32" s="16">
        <f t="shared" si="0"/>
        <v>26983774.999999996</v>
      </c>
      <c r="K32" s="16">
        <f t="shared" si="1"/>
        <v>27388531.624999993</v>
      </c>
    </row>
    <row r="33" spans="1:11">
      <c r="A33" s="4" t="s">
        <v>16</v>
      </c>
      <c r="B33" s="21" t="s">
        <v>54</v>
      </c>
      <c r="C33" s="20"/>
      <c r="D33" s="20"/>
      <c r="E33" s="19"/>
      <c r="F33" s="19"/>
      <c r="G33" s="9"/>
      <c r="H33" s="9"/>
      <c r="I33" s="16">
        <v>1974000</v>
      </c>
      <c r="J33" s="16">
        <f t="shared" si="0"/>
        <v>2003609.9999999998</v>
      </c>
      <c r="K33" s="16">
        <f t="shared" si="1"/>
        <v>2033664.1499999997</v>
      </c>
    </row>
    <row r="34" spans="1:11">
      <c r="A34" s="4" t="s">
        <v>17</v>
      </c>
      <c r="B34" s="21" t="s">
        <v>57</v>
      </c>
      <c r="C34" s="20"/>
      <c r="D34" s="20"/>
      <c r="E34" s="19"/>
      <c r="F34" s="19"/>
      <c r="G34" s="9"/>
      <c r="H34" s="9"/>
      <c r="I34" s="16">
        <v>606146</v>
      </c>
      <c r="J34" s="16">
        <f t="shared" si="0"/>
        <v>615238.18999999994</v>
      </c>
      <c r="K34" s="16">
        <f t="shared" si="1"/>
        <v>624466.76284999994</v>
      </c>
    </row>
    <row r="35" spans="1:11">
      <c r="A35" s="4" t="s">
        <v>18</v>
      </c>
      <c r="B35" s="20" t="s">
        <v>27</v>
      </c>
      <c r="C35" s="20"/>
      <c r="D35" s="20"/>
      <c r="E35" s="19"/>
      <c r="F35" s="19"/>
      <c r="G35" s="9"/>
      <c r="H35" s="9"/>
      <c r="I35" s="16">
        <v>1449000</v>
      </c>
      <c r="J35" s="16">
        <f t="shared" si="0"/>
        <v>1470734.9999999998</v>
      </c>
      <c r="K35" s="16">
        <f t="shared" si="1"/>
        <v>1492796.0249999997</v>
      </c>
    </row>
    <row r="36" spans="1:11">
      <c r="A36" s="4" t="s">
        <v>19</v>
      </c>
      <c r="B36" s="20" t="s">
        <v>30</v>
      </c>
      <c r="C36" s="20"/>
      <c r="D36" s="20"/>
      <c r="E36" s="19"/>
      <c r="F36" s="19"/>
      <c r="G36" s="9"/>
      <c r="H36" s="9"/>
      <c r="I36" s="16">
        <v>1970000</v>
      </c>
      <c r="J36" s="16">
        <f t="shared" si="0"/>
        <v>1999549.9999999998</v>
      </c>
      <c r="K36" s="16">
        <f t="shared" si="1"/>
        <v>2029543.2499999995</v>
      </c>
    </row>
    <row r="37" spans="1:11">
      <c r="A37" s="4" t="s">
        <v>20</v>
      </c>
      <c r="B37" s="20" t="s">
        <v>7</v>
      </c>
      <c r="C37" s="20"/>
      <c r="D37" s="20"/>
      <c r="E37" s="19"/>
      <c r="F37" s="19"/>
      <c r="G37" s="9"/>
      <c r="H37" s="9"/>
      <c r="I37" s="16">
        <v>57240000</v>
      </c>
      <c r="J37" s="16">
        <v>45416330</v>
      </c>
      <c r="K37" s="16">
        <v>46127575</v>
      </c>
    </row>
    <row r="38" spans="1:11">
      <c r="A38" s="4" t="s">
        <v>21</v>
      </c>
      <c r="B38" s="20" t="s">
        <v>8</v>
      </c>
      <c r="C38" s="20"/>
      <c r="D38" s="20"/>
      <c r="E38" s="19"/>
      <c r="F38" s="19"/>
      <c r="G38" s="9"/>
      <c r="H38" s="9"/>
      <c r="I38" s="16"/>
      <c r="J38" s="16">
        <f>SUM(H38:I38)*101.5%</f>
        <v>0</v>
      </c>
      <c r="K38" s="16">
        <f t="shared" si="1"/>
        <v>0</v>
      </c>
    </row>
    <row r="39" spans="1:11" s="2" customFormat="1">
      <c r="A39" s="4" t="s">
        <v>22</v>
      </c>
      <c r="B39" s="20" t="s">
        <v>9</v>
      </c>
      <c r="C39" s="20"/>
      <c r="D39" s="20"/>
      <c r="E39" s="19"/>
      <c r="F39" s="19"/>
      <c r="G39" s="9"/>
      <c r="H39" s="9"/>
      <c r="I39" s="16">
        <v>2000000</v>
      </c>
      <c r="J39" s="16">
        <v>2000000</v>
      </c>
      <c r="K39" s="16">
        <v>2000000</v>
      </c>
    </row>
    <row r="40" spans="1:11" s="2" customFormat="1">
      <c r="A40" s="4" t="s">
        <v>23</v>
      </c>
      <c r="B40" s="20" t="s">
        <v>31</v>
      </c>
      <c r="C40" s="20"/>
      <c r="D40" s="20"/>
      <c r="E40" s="19"/>
      <c r="F40" s="19"/>
      <c r="G40" s="9"/>
      <c r="H40" s="9"/>
      <c r="I40" s="16">
        <v>20785561</v>
      </c>
      <c r="J40" s="16"/>
      <c r="K40" s="16"/>
    </row>
    <row r="41" spans="1:11" ht="17.25" customHeight="1">
      <c r="A41" s="7"/>
      <c r="B41" s="27" t="s">
        <v>10</v>
      </c>
      <c r="C41" s="27"/>
      <c r="D41" s="27"/>
      <c r="E41" s="29"/>
      <c r="F41" s="29"/>
      <c r="G41" s="11"/>
      <c r="H41" s="11"/>
      <c r="I41" s="15">
        <f>SUM(I30:I40)</f>
        <v>127149707</v>
      </c>
      <c r="J41" s="15">
        <f>SUM(J30:J40)</f>
        <v>95247338.189999998</v>
      </c>
      <c r="K41" s="15">
        <f>SUM(K30:K40)</f>
        <v>96676048.312849984</v>
      </c>
    </row>
    <row r="42" spans="1:11" ht="12.75" customHeight="1">
      <c r="A42" s="3"/>
      <c r="B42" s="26" t="s">
        <v>3</v>
      </c>
      <c r="C42" s="26"/>
      <c r="D42" s="26"/>
      <c r="E42" s="19"/>
      <c r="F42" s="19"/>
      <c r="G42" s="9"/>
      <c r="H42" s="9"/>
      <c r="I42" s="13">
        <v>7</v>
      </c>
      <c r="J42" s="13"/>
      <c r="K42" s="13"/>
    </row>
    <row r="43" spans="1:11" ht="12.75" customHeight="1">
      <c r="A43" s="5"/>
      <c r="B43" s="20" t="s">
        <v>28</v>
      </c>
      <c r="C43" s="20"/>
      <c r="D43" s="20"/>
      <c r="E43" s="19"/>
      <c r="F43" s="19"/>
      <c r="G43" s="9"/>
      <c r="H43" s="9"/>
      <c r="I43" s="13">
        <v>5</v>
      </c>
      <c r="J43" s="13"/>
      <c r="K43" s="13"/>
    </row>
    <row r="44" spans="1:11" ht="15" customHeight="1">
      <c r="A44" s="5"/>
      <c r="B44" s="20" t="s">
        <v>29</v>
      </c>
      <c r="C44" s="20"/>
      <c r="D44" s="20"/>
      <c r="E44" s="30"/>
      <c r="F44" s="30"/>
      <c r="G44" s="9"/>
      <c r="H44" s="9"/>
      <c r="I44" s="13">
        <v>5</v>
      </c>
      <c r="J44" s="13"/>
      <c r="K44" s="13"/>
    </row>
  </sheetData>
  <mergeCells count="85">
    <mergeCell ref="E18:F18"/>
    <mergeCell ref="I7:I8"/>
    <mergeCell ref="J7:J8"/>
    <mergeCell ref="I6:K6"/>
    <mergeCell ref="E9:F9"/>
    <mergeCell ref="B13:D13"/>
    <mergeCell ref="B12:D12"/>
    <mergeCell ref="E10:F10"/>
    <mergeCell ref="E12:F12"/>
    <mergeCell ref="A1:K1"/>
    <mergeCell ref="H7:H8"/>
    <mergeCell ref="E6:F6"/>
    <mergeCell ref="G7:G8"/>
    <mergeCell ref="A3:K3"/>
    <mergeCell ref="A4:K4"/>
    <mergeCell ref="A7:A8"/>
    <mergeCell ref="B7:D8"/>
    <mergeCell ref="E7:F8"/>
    <mergeCell ref="K7:K8"/>
    <mergeCell ref="E44:F44"/>
    <mergeCell ref="B11:D11"/>
    <mergeCell ref="E11:F11"/>
    <mergeCell ref="E40:F40"/>
    <mergeCell ref="E41:F41"/>
    <mergeCell ref="E42:F42"/>
    <mergeCell ref="E43:F43"/>
    <mergeCell ref="E38:F38"/>
    <mergeCell ref="E39:F39"/>
    <mergeCell ref="E35:F35"/>
    <mergeCell ref="E36:F36"/>
    <mergeCell ref="E37:F37"/>
    <mergeCell ref="E32:F32"/>
    <mergeCell ref="E33:F33"/>
    <mergeCell ref="E27:F27"/>
    <mergeCell ref="E28:F28"/>
    <mergeCell ref="E29:F29"/>
    <mergeCell ref="E30:F30"/>
    <mergeCell ref="E31:F31"/>
    <mergeCell ref="E34:F34"/>
    <mergeCell ref="E24:F24"/>
    <mergeCell ref="E26:F26"/>
    <mergeCell ref="E25:F25"/>
    <mergeCell ref="E20:F20"/>
    <mergeCell ref="E21:F21"/>
    <mergeCell ref="E22:F22"/>
    <mergeCell ref="E23:F23"/>
    <mergeCell ref="E14:F14"/>
    <mergeCell ref="E16:F16"/>
    <mergeCell ref="E15:F15"/>
    <mergeCell ref="E17:F17"/>
    <mergeCell ref="E13:F13"/>
    <mergeCell ref="B43:D43"/>
    <mergeCell ref="B26:D26"/>
    <mergeCell ref="B25:D25"/>
    <mergeCell ref="B41:D41"/>
    <mergeCell ref="B27:D27"/>
    <mergeCell ref="B44:D44"/>
    <mergeCell ref="B30:D30"/>
    <mergeCell ref="A29:D29"/>
    <mergeCell ref="B28:D28"/>
    <mergeCell ref="B31:D31"/>
    <mergeCell ref="B42:D42"/>
    <mergeCell ref="B40:D40"/>
    <mergeCell ref="B39:D39"/>
    <mergeCell ref="B37:D37"/>
    <mergeCell ref="B38:D38"/>
    <mergeCell ref="B22:D22"/>
    <mergeCell ref="A9:D9"/>
    <mergeCell ref="B16:D16"/>
    <mergeCell ref="B17:D17"/>
    <mergeCell ref="B20:D20"/>
    <mergeCell ref="B24:D24"/>
    <mergeCell ref="B10:D10"/>
    <mergeCell ref="B21:D21"/>
    <mergeCell ref="B18:D18"/>
    <mergeCell ref="E19:F19"/>
    <mergeCell ref="B32:D32"/>
    <mergeCell ref="B33:D33"/>
    <mergeCell ref="B36:D36"/>
    <mergeCell ref="B35:D35"/>
    <mergeCell ref="B14:D14"/>
    <mergeCell ref="B19:D19"/>
    <mergeCell ref="B34:D34"/>
    <mergeCell ref="B15:D15"/>
    <mergeCell ref="B23:D23"/>
  </mergeCells>
  <phoneticPr fontId="3" type="noConversion"/>
  <pageMargins left="0.78740157480314965" right="0.39370078740157483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Saldo Rt.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Saldo</dc:creator>
  <cp:lastModifiedBy>User</cp:lastModifiedBy>
  <cp:lastPrinted>2017-02-23T11:44:33Z</cp:lastPrinted>
  <dcterms:created xsi:type="dcterms:W3CDTF">2004-08-25T07:05:16Z</dcterms:created>
  <dcterms:modified xsi:type="dcterms:W3CDTF">2018-07-12T13:44:03Z</dcterms:modified>
</cp:coreProperties>
</file>